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U:\Documents\Module calcul régularisation déchets\"/>
    </mc:Choice>
  </mc:AlternateContent>
  <xr:revisionPtr revIDLastSave="0" documentId="13_ncr:1_{9167B8C8-2974-450B-984A-A1AB4C59CDD5}" xr6:coauthVersionLast="36" xr6:coauthVersionMax="36" xr10:uidLastSave="{00000000-0000-0000-0000-000000000000}"/>
  <bookViews>
    <workbookView xWindow="32760" yWindow="32760" windowWidth="16380" windowHeight="8190" tabRatio="500" xr2:uid="{00000000-000D-0000-FFFF-FFFF00000000}"/>
  </bookViews>
  <sheets>
    <sheet name="Feuil1" sheetId="1" r:id="rId1"/>
  </sheets>
  <definedNames>
    <definedName name="_xlnm.Print_Area" localSheetId="0">Feuil1!$G$5:$L$29</definedName>
  </definedNames>
  <calcPr calcId="191029"/>
</workbook>
</file>

<file path=xl/calcChain.xml><?xml version="1.0" encoding="utf-8"?>
<calcChain xmlns="http://schemas.openxmlformats.org/spreadsheetml/2006/main">
  <c r="I43" i="1" l="1"/>
  <c r="I41" i="1"/>
  <c r="K41" i="1"/>
  <c r="I24" i="1"/>
  <c r="D1" i="1"/>
  <c r="I14" i="1" s="1"/>
  <c r="D2" i="1"/>
  <c r="K20" i="1" s="1"/>
  <c r="K22" i="1" s="1"/>
  <c r="I26" i="1"/>
  <c r="I16" i="1"/>
  <c r="I45" i="1" l="1"/>
  <c r="I20" i="1"/>
  <c r="I22" i="1" s="1"/>
  <c r="I28" i="1"/>
  <c r="K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7" authorId="0" shapeId="0" xr:uid="{00000000-0006-0000-0000-000001000000}">
      <text>
        <r>
          <rPr>
            <b/>
            <sz val="9"/>
            <color indexed="8"/>
            <rFont val="Tahoma"/>
            <family val="2"/>
          </rPr>
          <t xml:space="preserve">Utilisateur Windows:
</t>
        </r>
        <r>
          <rPr>
            <sz val="9"/>
            <color indexed="8"/>
            <rFont val="Tahoma"/>
            <family val="2"/>
          </rPr>
          <t>La composition est indiquée sur votre page INTRADEL. Attention cependant, si elle a changé en cours d’année, c’est bien celle au 1 janvier qui faut prendre en compte.</t>
        </r>
      </text>
    </comment>
  </commentList>
</comments>
</file>

<file path=xl/sharedStrings.xml><?xml version="1.0" encoding="utf-8"?>
<sst xmlns="http://schemas.openxmlformats.org/spreadsheetml/2006/main" count="28" uniqueCount="22">
  <si>
    <t>Tout-venant</t>
  </si>
  <si>
    <t>Organique</t>
  </si>
  <si>
    <t>kg tout Venant</t>
  </si>
  <si>
    <t>Kg Organique</t>
  </si>
  <si>
    <t>Levée</t>
  </si>
  <si>
    <t>Nombre de personnes dans le ménage au 1er janvier de l'année concernée</t>
  </si>
  <si>
    <t>Kilos et levées hors forfait</t>
  </si>
  <si>
    <t>Coût des kg excédentaires</t>
  </si>
  <si>
    <t>Coût des levées excédentaires</t>
  </si>
  <si>
    <t>Levées</t>
  </si>
  <si>
    <t>Kg restant
dans le forfait</t>
  </si>
  <si>
    <t>Kg hors forfait</t>
  </si>
  <si>
    <t>Levée(s) excédentaire(s)</t>
  </si>
  <si>
    <t>Levée(s) restant dans le forfait</t>
  </si>
  <si>
    <t>Déchets (en kg)</t>
  </si>
  <si>
    <t>Total à payer</t>
  </si>
  <si>
    <t>Calcul de la régularisation annuelle pour les citoyens domiciliés en cours d'année civile</t>
  </si>
  <si>
    <t>Coût des kg</t>
  </si>
  <si>
    <t>Coût des levées</t>
  </si>
  <si>
    <t>Calcul de la régularisation annuelle pour les citoyens inscrits au registre de la population au 1er janvier</t>
  </si>
  <si>
    <t>Attention que ce formulaire ne concerne que les ménages inscrits au registre de la population à Dison au 1er janvier de l'année concernée. Pour les citoyens domiciliés en cours d'année il faut utiliser le 2ème tableau à la suite de celui-ci.</t>
  </si>
  <si>
    <t>Introduisez vos données dans les 5 cases de cette couleur. Vos données pour remplir ce formulaire se trouvent sur votre espace INTRADEL.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</si>
</sst>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* #,##0.00&quot; € &quot;;\-* #,##0.00&quot; € &quot;;\ * \-#&quot; € &quot;;\ @\ "/>
    <numFmt numFmtId="165" formatCode="* #,##0.00\ [$€-80C]\ ;\-* #,##0.00\ [$€-80C]\ ;* \-#\ [$€-80C]\ ;\ @\ "/>
    <numFmt numFmtId="166" formatCode="#,##0.00&quot; €&quot;"/>
    <numFmt numFmtId="167" formatCode="##0.00&quot; €&quot;"/>
  </numFmts>
  <fonts count="22" x14ac:knownFonts="1"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Calibri"/>
      <family val="2"/>
    </font>
    <font>
      <sz val="16"/>
      <color indexed="8"/>
      <name val="Arial"/>
      <family val="2"/>
    </font>
    <font>
      <b/>
      <sz val="16"/>
      <color indexed="62"/>
      <name val="Arial"/>
      <family val="2"/>
    </font>
    <font>
      <b/>
      <sz val="16"/>
      <color indexed="8"/>
      <name val="Arial"/>
      <family val="2"/>
    </font>
    <font>
      <b/>
      <u/>
      <sz val="16"/>
      <color indexed="8"/>
      <name val="Arial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43"/>
        <bgColor indexed="45"/>
      </patternFill>
    </fill>
    <fill>
      <patternFill patternType="solid">
        <fgColor indexed="10"/>
        <bgColor indexed="16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44"/>
        <bgColor indexed="43"/>
      </patternFill>
    </fill>
  </fills>
  <borders count="2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0" fillId="0" borderId="0" applyNumberFormat="0" applyFill="0" applyBorder="0" applyProtection="0"/>
    <xf numFmtId="0" fontId="11" fillId="2" borderId="0" applyNumberFormat="0" applyBorder="0" applyProtection="0"/>
    <xf numFmtId="0" fontId="11" fillId="3" borderId="0" applyNumberFormat="0" applyBorder="0" applyProtection="0"/>
    <xf numFmtId="0" fontId="10" fillId="4" borderId="0" applyNumberFormat="0" applyBorder="0" applyProtection="0"/>
    <xf numFmtId="0" fontId="8" fillId="5" borderId="0" applyNumberFormat="0" applyBorder="0" applyProtection="0"/>
    <xf numFmtId="0" fontId="9" fillId="6" borderId="0" applyNumberFormat="0" applyBorder="0" applyProtection="0"/>
    <xf numFmtId="0" fontId="12" fillId="7" borderId="1" applyNumberFormat="0" applyProtection="0"/>
    <xf numFmtId="0" fontId="5" fillId="0" borderId="0" applyNumberFormat="0" applyFill="0" applyBorder="0" applyProtection="0"/>
    <xf numFmtId="0" fontId="6" fillId="8" borderId="0" applyNumberFormat="0" applyBorder="0" applyProtection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164" fontId="21" fillId="0" borderId="0" applyFill="0" applyBorder="0" applyProtection="0"/>
    <xf numFmtId="0" fontId="7" fillId="9" borderId="0" applyNumberFormat="0" applyBorder="0" applyProtection="0"/>
    <xf numFmtId="0" fontId="4" fillId="9" borderId="2" applyNumberFormat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8" fillId="0" borderId="0" applyNumberFormat="0" applyFill="0" applyBorder="0" applyProtection="0"/>
  </cellStyleXfs>
  <cellXfs count="44">
    <xf numFmtId="0" fontId="0" fillId="0" borderId="0" xfId="0"/>
    <xf numFmtId="0" fontId="0" fillId="10" borderId="0" xfId="0" applyFill="1" applyProtection="1">
      <protection hidden="1"/>
    </xf>
    <xf numFmtId="2" fontId="0" fillId="10" borderId="0" xfId="0" applyNumberFormat="1" applyFill="1" applyProtection="1">
      <protection hidden="1"/>
    </xf>
    <xf numFmtId="0" fontId="0" fillId="10" borderId="0" xfId="0" applyFill="1" applyProtection="1"/>
    <xf numFmtId="0" fontId="16" fillId="10" borderId="0" xfId="0" applyFont="1" applyFill="1" applyProtection="1"/>
    <xf numFmtId="0" fontId="16" fillId="11" borderId="0" xfId="0" applyFont="1" applyFill="1" applyBorder="1" applyProtection="1"/>
    <xf numFmtId="0" fontId="16" fillId="11" borderId="0" xfId="0" applyFont="1" applyFill="1" applyBorder="1" applyAlignment="1" applyProtection="1">
      <alignment horizontal="center" vertical="center" wrapText="1"/>
    </xf>
    <xf numFmtId="0" fontId="16" fillId="11" borderId="0" xfId="0" applyFont="1" applyFill="1" applyBorder="1" applyAlignment="1" applyProtection="1">
      <alignment horizontal="center" vertical="center"/>
    </xf>
    <xf numFmtId="0" fontId="16" fillId="11" borderId="0" xfId="0" applyFont="1" applyFill="1" applyBorder="1" applyAlignment="1" applyProtection="1">
      <alignment vertical="center"/>
    </xf>
    <xf numFmtId="0" fontId="18" fillId="11" borderId="3" xfId="0" applyFont="1" applyFill="1" applyBorder="1" applyAlignment="1" applyProtection="1">
      <alignment horizontal="center" vertical="center" wrapText="1"/>
    </xf>
    <xf numFmtId="166" fontId="18" fillId="11" borderId="0" xfId="13" applyNumberFormat="1" applyFont="1" applyFill="1" applyBorder="1" applyAlignment="1" applyProtection="1">
      <alignment horizontal="center" vertical="center"/>
    </xf>
    <xf numFmtId="165" fontId="16" fillId="11" borderId="0" xfId="0" applyNumberFormat="1" applyFont="1" applyFill="1" applyBorder="1" applyAlignment="1" applyProtection="1">
      <alignment vertical="center"/>
    </xf>
    <xf numFmtId="0" fontId="12" fillId="7" borderId="4" xfId="7" applyNumberFormat="1" applyFont="1" applyBorder="1" applyAlignment="1" applyProtection="1">
      <alignment horizontal="center" vertical="center" wrapText="1"/>
    </xf>
    <xf numFmtId="165" fontId="18" fillId="11" borderId="0" xfId="13" applyNumberFormat="1" applyFont="1" applyFill="1" applyBorder="1" applyAlignment="1" applyProtection="1">
      <alignment vertical="center"/>
    </xf>
    <xf numFmtId="165" fontId="18" fillId="11" borderId="0" xfId="0" applyNumberFormat="1" applyFont="1" applyFill="1" applyBorder="1" applyAlignment="1" applyProtection="1">
      <alignment vertical="center"/>
    </xf>
    <xf numFmtId="0" fontId="0" fillId="11" borderId="5" xfId="0" applyFill="1" applyBorder="1" applyProtection="1"/>
    <xf numFmtId="0" fontId="0" fillId="11" borderId="6" xfId="0" applyFill="1" applyBorder="1" applyProtection="1"/>
    <xf numFmtId="0" fontId="0" fillId="11" borderId="7" xfId="0" applyFill="1" applyBorder="1" applyProtection="1"/>
    <xf numFmtId="0" fontId="0" fillId="11" borderId="8" xfId="0" applyFill="1" applyBorder="1" applyProtection="1"/>
    <xf numFmtId="0" fontId="16" fillId="11" borderId="0" xfId="0" applyFont="1" applyFill="1" applyBorder="1" applyAlignment="1" applyProtection="1">
      <alignment horizontal="center" wrapText="1"/>
    </xf>
    <xf numFmtId="0" fontId="0" fillId="11" borderId="9" xfId="0" applyFill="1" applyBorder="1" applyProtection="1"/>
    <xf numFmtId="0" fontId="16" fillId="11" borderId="10" xfId="0" applyFont="1" applyFill="1" applyBorder="1" applyProtection="1"/>
    <xf numFmtId="0" fontId="0" fillId="11" borderId="11" xfId="0" applyFill="1" applyBorder="1" applyProtection="1"/>
    <xf numFmtId="0" fontId="16" fillId="11" borderId="12" xfId="0" applyFont="1" applyFill="1" applyBorder="1" applyAlignment="1" applyProtection="1">
      <alignment horizontal="center" vertical="center"/>
    </xf>
    <xf numFmtId="0" fontId="17" fillId="7" borderId="13" xfId="7" applyNumberFormat="1" applyFont="1" applyBorder="1" applyAlignment="1" applyProtection="1">
      <alignment horizontal="center" vertical="center"/>
      <protection locked="0"/>
    </xf>
    <xf numFmtId="0" fontId="17" fillId="7" borderId="14" xfId="7" applyNumberFormat="1" applyFont="1" applyBorder="1" applyAlignment="1" applyProtection="1">
      <alignment horizontal="center" vertical="center"/>
      <protection locked="0"/>
    </xf>
    <xf numFmtId="167" fontId="18" fillId="11" borderId="12" xfId="13" applyNumberFormat="1" applyFont="1" applyFill="1" applyBorder="1" applyAlignment="1" applyProtection="1">
      <alignment horizontal="center" vertical="center"/>
    </xf>
    <xf numFmtId="167" fontId="18" fillId="11" borderId="3" xfId="13" applyNumberFormat="1" applyFont="1" applyFill="1" applyBorder="1" applyAlignment="1" applyProtection="1">
      <alignment horizontal="center" vertical="center"/>
    </xf>
    <xf numFmtId="0" fontId="19" fillId="11" borderId="21" xfId="0" applyFont="1" applyFill="1" applyBorder="1" applyAlignment="1" applyProtection="1">
      <alignment horizontal="center" vertical="center" wrapText="1"/>
    </xf>
    <xf numFmtId="0" fontId="19" fillId="11" borderId="22" xfId="0" applyFont="1" applyFill="1" applyBorder="1" applyAlignment="1" applyProtection="1">
      <alignment horizontal="center" vertical="center" wrapText="1"/>
    </xf>
    <xf numFmtId="0" fontId="19" fillId="11" borderId="23" xfId="0" applyFont="1" applyFill="1" applyBorder="1" applyAlignment="1" applyProtection="1">
      <alignment horizontal="center" vertical="center" wrapText="1"/>
    </xf>
    <xf numFmtId="0" fontId="20" fillId="13" borderId="24" xfId="7" applyNumberFormat="1" applyFont="1" applyFill="1" applyBorder="1" applyAlignment="1" applyProtection="1">
      <alignment horizontal="center" vertical="center" wrapText="1"/>
    </xf>
    <xf numFmtId="0" fontId="20" fillId="13" borderId="25" xfId="7" applyNumberFormat="1" applyFont="1" applyFill="1" applyBorder="1" applyAlignment="1" applyProtection="1">
      <alignment horizontal="center" vertical="center" wrapText="1"/>
    </xf>
    <xf numFmtId="0" fontId="20" fillId="13" borderId="26" xfId="7" applyNumberFormat="1" applyFont="1" applyFill="1" applyBorder="1" applyAlignment="1" applyProtection="1">
      <alignment horizontal="center" vertical="center" wrapText="1"/>
    </xf>
    <xf numFmtId="0" fontId="16" fillId="12" borderId="15" xfId="0" applyFont="1" applyFill="1" applyBorder="1" applyAlignment="1" applyProtection="1">
      <alignment horizontal="center" wrapText="1"/>
    </xf>
    <xf numFmtId="0" fontId="16" fillId="12" borderId="16" xfId="0" applyFont="1" applyFill="1" applyBorder="1" applyAlignment="1" applyProtection="1">
      <alignment horizontal="center" wrapText="1"/>
    </xf>
    <xf numFmtId="0" fontId="16" fillId="12" borderId="17" xfId="0" applyFont="1" applyFill="1" applyBorder="1" applyAlignment="1" applyProtection="1">
      <alignment horizontal="center" wrapText="1"/>
    </xf>
    <xf numFmtId="0" fontId="16" fillId="11" borderId="21" xfId="0" applyFont="1" applyFill="1" applyBorder="1" applyAlignment="1" applyProtection="1">
      <alignment horizontal="center" vertical="center"/>
    </xf>
    <xf numFmtId="0" fontId="16" fillId="11" borderId="22" xfId="0" applyFont="1" applyFill="1" applyBorder="1" applyAlignment="1" applyProtection="1">
      <alignment horizontal="center" vertical="center"/>
    </xf>
    <xf numFmtId="0" fontId="16" fillId="11" borderId="23" xfId="0" applyFont="1" applyFill="1" applyBorder="1" applyAlignment="1" applyProtection="1">
      <alignment horizontal="center" vertical="center"/>
    </xf>
    <xf numFmtId="0" fontId="17" fillId="7" borderId="18" xfId="7" applyNumberFormat="1" applyFont="1" applyBorder="1" applyAlignment="1" applyProtection="1">
      <alignment horizontal="center" vertical="center"/>
      <protection locked="0"/>
    </xf>
    <xf numFmtId="0" fontId="17" fillId="7" borderId="19" xfId="7" applyNumberFormat="1" applyFont="1" applyBorder="1" applyAlignment="1" applyProtection="1">
      <alignment horizontal="center" vertical="center"/>
      <protection locked="0"/>
    </xf>
    <xf numFmtId="0" fontId="17" fillId="7" borderId="20" xfId="7" applyNumberFormat="1" applyFont="1" applyBorder="1" applyAlignment="1" applyProtection="1">
      <alignment horizontal="center" vertical="center"/>
      <protection locked="0"/>
    </xf>
    <xf numFmtId="0" fontId="18" fillId="11" borderId="3" xfId="13" applyNumberFormat="1" applyFont="1" applyFill="1" applyBorder="1" applyAlignment="1" applyProtection="1">
      <alignment horizontal="center" vertical="center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Input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1" xfId="11" xr:uid="{00000000-0005-0000-0000-00000A000000}"/>
    <cellStyle name="Heading 2" xfId="12" xr:uid="{00000000-0005-0000-0000-00000B000000}"/>
    <cellStyle name="Monétaire" xfId="13" builtinId="4"/>
    <cellStyle name="Neutral" xfId="14" xr:uid="{00000000-0005-0000-0000-00000D000000}"/>
    <cellStyle name="Normal" xfId="0" builtinId="0"/>
    <cellStyle name="Note" xfId="15" builtinId="10" customBuiltin="1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7">
    <dxf>
      <font>
        <b val="0"/>
        <condense val="0"/>
        <extend val="0"/>
        <sz val="11"/>
        <color indexed="58"/>
      </font>
      <fill>
        <patternFill patternType="solid">
          <fgColor indexed="42"/>
          <bgColor indexed="27"/>
        </patternFill>
      </fill>
    </dxf>
    <dxf>
      <font>
        <b/>
        <i val="0"/>
        <condense val="0"/>
        <extend val="0"/>
        <color indexed="5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5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9C0006"/>
      <rgbColor rgb="00006600"/>
      <rgbColor rgb="00000080"/>
      <rgbColor rgb="00996600"/>
      <rgbColor rgb="00800080"/>
      <rgbColor rgb="00008080"/>
      <rgbColor rgb="00D0CECE"/>
      <rgbColor rgb="00808080"/>
      <rgbColor rgb="009999FF"/>
      <rgbColor rgb="00993366"/>
      <rgbColor rgb="00FFFFCC"/>
      <rgbColor rgb="00C6EFC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CC"/>
      <rgbColor rgb="0099CCFF"/>
      <rgbColor rgb="00FFC7C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66"/>
      <rgbColor rgb="00339966"/>
      <rgbColor rgb="00006100"/>
      <rgbColor rgb="00333300"/>
      <rgbColor rgb="00993300"/>
      <rgbColor rgb="00993366"/>
      <rgbColor rgb="003F3F7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F1" zoomScaleNormal="145" workbookViewId="0">
      <selection activeCell="I7" sqref="I7:K7"/>
    </sheetView>
  </sheetViews>
  <sheetFormatPr baseColWidth="10" defaultRowHeight="20.25" x14ac:dyDescent="0.3"/>
  <cols>
    <col min="1" max="1" width="3.140625" style="3" hidden="1" customWidth="1"/>
    <col min="2" max="2" width="14" style="3" hidden="1" customWidth="1"/>
    <col min="3" max="3" width="3.140625" style="3" hidden="1" customWidth="1"/>
    <col min="4" max="4" width="11.42578125" style="3" hidden="1" customWidth="1"/>
    <col min="5" max="5" width="4.7109375" style="3" hidden="1" customWidth="1"/>
    <col min="6" max="6" width="4.7109375" style="3" customWidth="1"/>
    <col min="7" max="7" width="3.7109375" style="3" customWidth="1"/>
    <col min="8" max="8" width="31.7109375" style="4" customWidth="1"/>
    <col min="9" max="9" width="17.7109375" style="4" customWidth="1"/>
    <col min="10" max="10" width="3.7109375" style="4" customWidth="1"/>
    <col min="11" max="11" width="17.7109375" style="4" customWidth="1"/>
    <col min="12" max="12" width="3.7109375" style="3" customWidth="1"/>
    <col min="13" max="13" width="11.42578125" style="3"/>
    <col min="14" max="14" width="40.7109375" style="3" customWidth="1"/>
    <col min="15" max="16384" width="11.42578125" style="3"/>
  </cols>
  <sheetData>
    <row r="1" spans="2:14" x14ac:dyDescent="0.3">
      <c r="B1" s="1" t="s">
        <v>2</v>
      </c>
      <c r="C1" s="1">
        <v>50</v>
      </c>
      <c r="D1" s="1">
        <f>C1*$I$7</f>
        <v>50</v>
      </c>
      <c r="E1" s="2">
        <v>0.5</v>
      </c>
      <c r="F1" s="2"/>
      <c r="H1" s="4">
        <v>2024</v>
      </c>
    </row>
    <row r="2" spans="2:14" x14ac:dyDescent="0.3">
      <c r="B2" s="1" t="s">
        <v>3</v>
      </c>
      <c r="C2" s="1">
        <v>60</v>
      </c>
      <c r="D2" s="1">
        <f>C2*$I$7</f>
        <v>60</v>
      </c>
      <c r="E2" s="2">
        <v>7.0000000000000007E-2</v>
      </c>
      <c r="F2" s="2"/>
    </row>
    <row r="3" spans="2:14" x14ac:dyDescent="0.3">
      <c r="B3" s="1" t="s">
        <v>4</v>
      </c>
      <c r="C3" s="1">
        <v>36</v>
      </c>
      <c r="D3" s="1"/>
      <c r="E3" s="2">
        <v>0.79</v>
      </c>
      <c r="F3" s="2"/>
    </row>
    <row r="4" spans="2:14" ht="21" thickBot="1" x14ac:dyDescent="0.35"/>
    <row r="5" spans="2:14" ht="45.75" customHeight="1" x14ac:dyDescent="0.3">
      <c r="G5" s="15"/>
      <c r="H5" s="34" t="s">
        <v>19</v>
      </c>
      <c r="I5" s="35"/>
      <c r="J5" s="35"/>
      <c r="K5" s="36"/>
      <c r="L5" s="16"/>
    </row>
    <row r="6" spans="2:14" ht="21" thickBot="1" x14ac:dyDescent="0.35">
      <c r="G6" s="17"/>
      <c r="H6" s="5"/>
      <c r="I6" s="5"/>
      <c r="J6" s="5"/>
      <c r="K6" s="5"/>
      <c r="L6" s="18"/>
    </row>
    <row r="7" spans="2:14" ht="81.75" thickBot="1" x14ac:dyDescent="0.3">
      <c r="G7" s="17"/>
      <c r="H7" s="6" t="s">
        <v>5</v>
      </c>
      <c r="I7" s="40">
        <v>1</v>
      </c>
      <c r="J7" s="41"/>
      <c r="K7" s="42"/>
      <c r="L7" s="18"/>
      <c r="N7" s="12" t="s">
        <v>21</v>
      </c>
    </row>
    <row r="8" spans="2:14" ht="8.25" customHeight="1" thickBot="1" x14ac:dyDescent="0.3">
      <c r="G8" s="17"/>
      <c r="H8" s="6"/>
      <c r="I8" s="7"/>
      <c r="J8" s="7"/>
      <c r="K8" s="7"/>
      <c r="L8" s="18"/>
    </row>
    <row r="9" spans="2:14" ht="38.25" customHeight="1" thickBot="1" x14ac:dyDescent="0.3">
      <c r="G9" s="17"/>
      <c r="H9" s="6"/>
      <c r="I9" s="23" t="s">
        <v>0</v>
      </c>
      <c r="J9" s="7"/>
      <c r="K9" s="23" t="s">
        <v>1</v>
      </c>
      <c r="L9" s="18"/>
      <c r="N9" s="31" t="s">
        <v>20</v>
      </c>
    </row>
    <row r="10" spans="2:14" ht="9" customHeight="1" thickBot="1" x14ac:dyDescent="0.3">
      <c r="G10" s="17"/>
      <c r="H10" s="6"/>
      <c r="I10" s="7"/>
      <c r="J10" s="7"/>
      <c r="K10" s="7"/>
      <c r="L10" s="18"/>
      <c r="N10" s="32"/>
    </row>
    <row r="11" spans="2:14" x14ac:dyDescent="0.25">
      <c r="G11" s="17"/>
      <c r="H11" s="6" t="s">
        <v>14</v>
      </c>
      <c r="I11" s="24">
        <v>0</v>
      </c>
      <c r="J11" s="7"/>
      <c r="K11" s="24">
        <v>0</v>
      </c>
      <c r="L11" s="18"/>
      <c r="N11" s="32"/>
    </row>
    <row r="12" spans="2:14" ht="21" thickBot="1" x14ac:dyDescent="0.3">
      <c r="G12" s="17"/>
      <c r="H12" s="6" t="s">
        <v>9</v>
      </c>
      <c r="I12" s="25">
        <v>0</v>
      </c>
      <c r="J12" s="7"/>
      <c r="K12" s="25">
        <v>0</v>
      </c>
      <c r="L12" s="18"/>
      <c r="N12" s="33"/>
    </row>
    <row r="13" spans="2:14" ht="9" customHeight="1" thickBot="1" x14ac:dyDescent="0.3">
      <c r="G13" s="17"/>
      <c r="H13" s="6"/>
      <c r="I13" s="8"/>
      <c r="J13" s="8"/>
      <c r="K13" s="8"/>
      <c r="L13" s="18"/>
    </row>
    <row r="14" spans="2:14" ht="41.25" thickBot="1" x14ac:dyDescent="0.35">
      <c r="G14" s="17"/>
      <c r="H14" s="19" t="s">
        <v>10</v>
      </c>
      <c r="I14" s="9">
        <f>IF(($I$11-$D$1)&lt;0,ABS($I$11-$D$1),0)</f>
        <v>50</v>
      </c>
      <c r="J14" s="10"/>
      <c r="K14" s="9">
        <f>IF(($K$11-$D$2)&lt;0,ABS($K$11-$D$2),0)</f>
        <v>60</v>
      </c>
      <c r="L14" s="18"/>
    </row>
    <row r="15" spans="2:14" ht="9" customHeight="1" thickBot="1" x14ac:dyDescent="0.3">
      <c r="G15" s="17"/>
      <c r="H15" s="6"/>
      <c r="I15" s="8"/>
      <c r="J15" s="8"/>
      <c r="K15" s="8"/>
      <c r="L15" s="18"/>
    </row>
    <row r="16" spans="2:14" ht="63" customHeight="1" thickBot="1" x14ac:dyDescent="0.3">
      <c r="G16" s="17"/>
      <c r="H16" s="6" t="s">
        <v>13</v>
      </c>
      <c r="I16" s="43">
        <f>IF($C$3-($I$12+$K$12)&gt;0,$C$3-($I$12+$K$12),0)</f>
        <v>36</v>
      </c>
      <c r="J16" s="43"/>
      <c r="K16" s="43"/>
      <c r="L16" s="18"/>
    </row>
    <row r="17" spans="7:12" ht="9" customHeight="1" thickBot="1" x14ac:dyDescent="0.3">
      <c r="G17" s="17"/>
      <c r="H17" s="6"/>
      <c r="I17" s="8"/>
      <c r="J17" s="8"/>
      <c r="K17" s="8"/>
      <c r="L17" s="18"/>
    </row>
    <row r="18" spans="7:12" ht="30" customHeight="1" thickBot="1" x14ac:dyDescent="0.3">
      <c r="G18" s="17"/>
      <c r="H18" s="28" t="s">
        <v>6</v>
      </c>
      <c r="I18" s="29"/>
      <c r="J18" s="29"/>
      <c r="K18" s="30"/>
      <c r="L18" s="18"/>
    </row>
    <row r="19" spans="7:12" ht="8.25" customHeight="1" thickBot="1" x14ac:dyDescent="0.3">
      <c r="G19" s="17"/>
      <c r="H19" s="6"/>
      <c r="I19" s="8"/>
      <c r="J19" s="8"/>
      <c r="K19" s="8"/>
      <c r="L19" s="18"/>
    </row>
    <row r="20" spans="7:12" ht="63" customHeight="1" thickBot="1" x14ac:dyDescent="0.3">
      <c r="G20" s="17"/>
      <c r="H20" s="6" t="s">
        <v>11</v>
      </c>
      <c r="I20" s="9">
        <f>IF(($I$11-$D$1)&gt;0,I$11-$D$1,0)</f>
        <v>0</v>
      </c>
      <c r="J20" s="8"/>
      <c r="K20" s="9">
        <f>IF(($K$11-$D$2)&gt;0,$K$11-$D$2,0)</f>
        <v>0</v>
      </c>
      <c r="L20" s="18"/>
    </row>
    <row r="21" spans="7:12" ht="8.25" customHeight="1" thickBot="1" x14ac:dyDescent="0.3">
      <c r="G21" s="17"/>
      <c r="H21" s="6"/>
      <c r="I21" s="13"/>
      <c r="J21" s="13"/>
      <c r="K21" s="13"/>
      <c r="L21" s="18"/>
    </row>
    <row r="22" spans="7:12" ht="63" customHeight="1" thickBot="1" x14ac:dyDescent="0.3">
      <c r="G22" s="17"/>
      <c r="H22" s="6" t="s">
        <v>7</v>
      </c>
      <c r="I22" s="26">
        <f>IF($I$20&lt;0,0,$I$20*$E$1)</f>
        <v>0</v>
      </c>
      <c r="J22" s="14"/>
      <c r="K22" s="26">
        <f>IF($K$20&lt;0,0,$K$20*$E$2)</f>
        <v>0</v>
      </c>
      <c r="L22" s="18"/>
    </row>
    <row r="23" spans="7:12" ht="8.25" customHeight="1" thickBot="1" x14ac:dyDescent="0.3">
      <c r="G23" s="17"/>
      <c r="H23" s="6"/>
      <c r="I23" s="13"/>
      <c r="J23" s="14"/>
      <c r="K23" s="13"/>
      <c r="L23" s="18"/>
    </row>
    <row r="24" spans="7:12" ht="63" customHeight="1" thickBot="1" x14ac:dyDescent="0.3">
      <c r="G24" s="17"/>
      <c r="H24" s="6" t="s">
        <v>12</v>
      </c>
      <c r="I24" s="37">
        <f>IF($C$3-($I$12+K12) &lt; 0, ABS($C$3-($I$12+$K$12)),0)</f>
        <v>0</v>
      </c>
      <c r="J24" s="38"/>
      <c r="K24" s="39"/>
      <c r="L24" s="18"/>
    </row>
    <row r="25" spans="7:12" ht="8.25" customHeight="1" thickBot="1" x14ac:dyDescent="0.3">
      <c r="G25" s="17"/>
      <c r="H25" s="6"/>
      <c r="I25" s="11"/>
      <c r="J25" s="11"/>
      <c r="K25" s="11"/>
      <c r="L25" s="18"/>
    </row>
    <row r="26" spans="7:12" ht="61.5" customHeight="1" thickBot="1" x14ac:dyDescent="0.3">
      <c r="G26" s="17"/>
      <c r="H26" s="6" t="s">
        <v>8</v>
      </c>
      <c r="I26" s="27">
        <f>IF($I$24&gt;0,$I$24*$E$3,0)</f>
        <v>0</v>
      </c>
      <c r="J26" s="27"/>
      <c r="K26" s="27"/>
      <c r="L26" s="18"/>
    </row>
    <row r="27" spans="7:12" ht="8.25" customHeight="1" thickBot="1" x14ac:dyDescent="0.3">
      <c r="G27" s="17"/>
      <c r="H27" s="6"/>
      <c r="I27" s="11"/>
      <c r="J27" s="11"/>
      <c r="K27" s="11"/>
      <c r="L27" s="18"/>
    </row>
    <row r="28" spans="7:12" ht="63" customHeight="1" thickBot="1" x14ac:dyDescent="0.3">
      <c r="G28" s="17"/>
      <c r="H28" s="6" t="s">
        <v>15</v>
      </c>
      <c r="I28" s="27">
        <f>I26+I22+K22</f>
        <v>0</v>
      </c>
      <c r="J28" s="27"/>
      <c r="K28" s="27"/>
      <c r="L28" s="18"/>
    </row>
    <row r="29" spans="7:12" ht="8.25" customHeight="1" thickBot="1" x14ac:dyDescent="0.35">
      <c r="G29" s="20"/>
      <c r="H29" s="21"/>
      <c r="I29" s="21"/>
      <c r="J29" s="21"/>
      <c r="K29" s="21"/>
      <c r="L29" s="22"/>
    </row>
    <row r="31" spans="7:12" ht="21" thickBot="1" x14ac:dyDescent="0.35"/>
    <row r="32" spans="7:12" ht="45.75" customHeight="1" x14ac:dyDescent="0.3">
      <c r="G32" s="15"/>
      <c r="H32" s="34" t="s">
        <v>16</v>
      </c>
      <c r="I32" s="35"/>
      <c r="J32" s="35"/>
      <c r="K32" s="36"/>
      <c r="L32" s="16"/>
    </row>
    <row r="33" spans="7:12" ht="21" thickBot="1" x14ac:dyDescent="0.35">
      <c r="G33" s="17"/>
      <c r="H33" s="5"/>
      <c r="I33" s="5"/>
      <c r="J33" s="5"/>
      <c r="K33" s="5"/>
      <c r="L33" s="18"/>
    </row>
    <row r="34" spans="7:12" ht="21" thickBot="1" x14ac:dyDescent="0.3">
      <c r="G34" s="17"/>
      <c r="H34" s="6"/>
      <c r="I34" s="23" t="s">
        <v>0</v>
      </c>
      <c r="J34" s="7"/>
      <c r="K34" s="23" t="s">
        <v>1</v>
      </c>
      <c r="L34" s="18"/>
    </row>
    <row r="35" spans="7:12" ht="8.25" customHeight="1" thickBot="1" x14ac:dyDescent="0.3">
      <c r="G35" s="17"/>
      <c r="H35" s="6"/>
      <c r="I35" s="7"/>
      <c r="J35" s="7"/>
      <c r="K35" s="7"/>
      <c r="L35" s="18"/>
    </row>
    <row r="36" spans="7:12" x14ac:dyDescent="0.25">
      <c r="G36" s="17"/>
      <c r="H36" s="6" t="s">
        <v>14</v>
      </c>
      <c r="I36" s="24">
        <v>0</v>
      </c>
      <c r="J36" s="7"/>
      <c r="K36" s="24">
        <v>0</v>
      </c>
      <c r="L36" s="18"/>
    </row>
    <row r="37" spans="7:12" ht="21" thickBot="1" x14ac:dyDescent="0.3">
      <c r="G37" s="17"/>
      <c r="H37" s="6" t="s">
        <v>9</v>
      </c>
      <c r="I37" s="25">
        <v>0</v>
      </c>
      <c r="J37" s="7"/>
      <c r="K37" s="25">
        <v>0</v>
      </c>
      <c r="L37" s="18"/>
    </row>
    <row r="38" spans="7:12" ht="8.25" customHeight="1" thickBot="1" x14ac:dyDescent="0.3">
      <c r="G38" s="17"/>
      <c r="H38" s="6"/>
      <c r="I38" s="8"/>
      <c r="J38" s="8"/>
      <c r="K38" s="8"/>
      <c r="L38" s="18"/>
    </row>
    <row r="39" spans="7:12" ht="21" thickBot="1" x14ac:dyDescent="0.3">
      <c r="G39" s="17"/>
      <c r="H39" s="28" t="s">
        <v>6</v>
      </c>
      <c r="I39" s="29"/>
      <c r="J39" s="29"/>
      <c r="K39" s="30"/>
      <c r="L39" s="18"/>
    </row>
    <row r="40" spans="7:12" ht="8.25" customHeight="1" thickBot="1" x14ac:dyDescent="0.3">
      <c r="G40" s="17"/>
      <c r="H40" s="6"/>
      <c r="I40" s="8"/>
      <c r="J40" s="8"/>
      <c r="K40" s="8"/>
      <c r="L40" s="18"/>
    </row>
    <row r="41" spans="7:12" ht="21" thickBot="1" x14ac:dyDescent="0.3">
      <c r="G41" s="17"/>
      <c r="H41" s="6" t="s">
        <v>17</v>
      </c>
      <c r="I41" s="26">
        <f>IF($I$36&lt;0,0,$I$36*$E$1)</f>
        <v>0</v>
      </c>
      <c r="J41" s="14"/>
      <c r="K41" s="26">
        <f>IF($K$36&lt;0,0,$K$36*$E$2)</f>
        <v>0</v>
      </c>
      <c r="L41" s="18"/>
    </row>
    <row r="42" spans="7:12" ht="8.25" customHeight="1" thickBot="1" x14ac:dyDescent="0.3">
      <c r="G42" s="17"/>
      <c r="H42" s="6"/>
      <c r="I42" s="13"/>
      <c r="J42" s="14"/>
      <c r="K42" s="13"/>
      <c r="L42" s="18"/>
    </row>
    <row r="43" spans="7:12" ht="21" thickBot="1" x14ac:dyDescent="0.3">
      <c r="G43" s="17"/>
      <c r="H43" s="6" t="s">
        <v>18</v>
      </c>
      <c r="I43" s="27">
        <f>IF(($I$37+$K$37) &gt;0,($I$37+$K$37)*$E$3,0)</f>
        <v>0</v>
      </c>
      <c r="J43" s="27"/>
      <c r="K43" s="27"/>
      <c r="L43" s="18"/>
    </row>
    <row r="44" spans="7:12" ht="8.25" customHeight="1" thickBot="1" x14ac:dyDescent="0.3">
      <c r="G44" s="17"/>
      <c r="H44" s="6"/>
      <c r="I44" s="11"/>
      <c r="J44" s="11"/>
      <c r="K44" s="11"/>
      <c r="L44" s="18"/>
    </row>
    <row r="45" spans="7:12" ht="21" thickBot="1" x14ac:dyDescent="0.3">
      <c r="G45" s="17"/>
      <c r="H45" s="6" t="s">
        <v>15</v>
      </c>
      <c r="I45" s="27">
        <f>I43+I41+K41</f>
        <v>0</v>
      </c>
      <c r="J45" s="27"/>
      <c r="K45" s="27"/>
      <c r="L45" s="18"/>
    </row>
    <row r="46" spans="7:12" ht="21" thickBot="1" x14ac:dyDescent="0.35">
      <c r="G46" s="20"/>
      <c r="H46" s="21"/>
      <c r="I46" s="21"/>
      <c r="J46" s="21"/>
      <c r="K46" s="21"/>
      <c r="L46" s="22"/>
    </row>
  </sheetData>
  <sheetProtection algorithmName="SHA-512" hashValue="74bCJfslYD6xlJeuScvM81ef8J4kmVE4F2EqXo0t4ushMLxMcvUWBnaI5ZCIy8MU5M9IX7ho3hH3veOHd3gUFQ==" saltValue="1dZntiS+t+lb63Kc817bKg==" spinCount="100000" sheet="1" selectLockedCells="1"/>
  <mergeCells count="12">
    <mergeCell ref="H5:K5"/>
    <mergeCell ref="I7:K7"/>
    <mergeCell ref="I16:K16"/>
    <mergeCell ref="H18:K18"/>
    <mergeCell ref="I45:K45"/>
    <mergeCell ref="H39:K39"/>
    <mergeCell ref="I43:K43"/>
    <mergeCell ref="N9:N12"/>
    <mergeCell ref="H32:K32"/>
    <mergeCell ref="I26:K26"/>
    <mergeCell ref="I28:K28"/>
    <mergeCell ref="I24:K24"/>
  </mergeCells>
  <phoneticPr fontId="15" type="noConversion"/>
  <conditionalFormatting sqref="I24:K24">
    <cfRule type="cellIs" dxfId="6" priority="1" stopIfTrue="1" operator="greaterThan">
      <formula>0</formula>
    </cfRule>
    <cfRule type="cellIs" dxfId="5" priority="2" stopIfTrue="1" operator="lessThanOrEqual">
      <formula>0</formula>
    </cfRule>
  </conditionalFormatting>
  <conditionalFormatting sqref="I16:K16 I14 K14">
    <cfRule type="cellIs" dxfId="4" priority="3" stopIfTrue="1" operator="lessThanOrEqual">
      <formula>0</formula>
    </cfRule>
    <cfRule type="cellIs" dxfId="3" priority="4" stopIfTrue="1" operator="greaterThan">
      <formula>0</formula>
    </cfRule>
  </conditionalFormatting>
  <conditionalFormatting sqref="K20 I20">
    <cfRule type="cellIs" dxfId="2" priority="5" stopIfTrue="1" operator="greaterThan">
      <formula>0</formula>
    </cfRule>
    <cfRule type="cellIs" dxfId="1" priority="6" stopIfTrue="1" operator="lessThanOrEqual">
      <formula>0</formula>
    </cfRule>
  </conditionalFormatting>
  <conditionalFormatting sqref="J14">
    <cfRule type="cellIs" dxfId="0" priority="7" stopIfTrue="1" operator="greaterThan">
      <formula>0</formula>
    </cfRule>
  </conditionalFormatting>
  <pageMargins left="0.70866141732283472" right="0.70866141732283472" top="0.4" bottom="0.48" header="0.27" footer="0.28000000000000003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112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Philippe Stitou</cp:lastModifiedBy>
  <cp:revision>1</cp:revision>
  <cp:lastPrinted>2018-01-12T12:02:05Z</cp:lastPrinted>
  <dcterms:created xsi:type="dcterms:W3CDTF">2017-10-10T10:38:29Z</dcterms:created>
  <dcterms:modified xsi:type="dcterms:W3CDTF">2024-01-19T13:13:20Z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